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5392E1E1-D0FD-42D4-BD0D-DC80033C6C14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Dados!$A$3:$L$634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4" i="2" l="1"/>
  <c r="K633" i="2"/>
  <c r="K632" i="2"/>
  <c r="K631" i="2"/>
  <c r="K630" i="2"/>
  <c r="K629" i="2"/>
  <c r="K628" i="2"/>
  <c r="K627" i="2"/>
  <c r="K626" i="2"/>
  <c r="K625" i="2"/>
  <c r="K624" i="2" l="1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<sst xmlns="http://schemas.openxmlformats.org/spreadsheetml/2006/main" count="3234" uniqueCount="130">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</sst>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634"/>
  <sheetViews>
    <sheetView tabSelected="1" topLeftCell="A617" workbookViewId="0">
      <selection activeCell="F11" sqref="F11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46122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  <row r="586" spans="1:11" x14ac:dyDescent="0.25">
      <c r="A586" t="s">
        <v>125</v>
      </c>
      <c r="B586" s="16">
        <v>1271538</v>
      </c>
      <c r="C586" t="s">
        <v>66</v>
      </c>
      <c r="D586" t="s">
        <v>67</v>
      </c>
      <c r="E586" t="s">
        <v>68</v>
      </c>
      <c r="F586">
        <v>1</v>
      </c>
      <c r="G586">
        <v>1</v>
      </c>
      <c r="H586">
        <v>4</v>
      </c>
      <c r="I586" s="6">
        <v>420102004</v>
      </c>
      <c r="J586" t="s">
        <v>76</v>
      </c>
      <c r="K586">
        <f>2230624/1000</f>
        <v>2230.6239999999998</v>
      </c>
    </row>
    <row r="587" spans="1:11" x14ac:dyDescent="0.25">
      <c r="A587" t="s">
        <v>125</v>
      </c>
      <c r="B587" s="16">
        <v>1271538</v>
      </c>
      <c r="C587" t="s">
        <v>66</v>
      </c>
      <c r="D587" t="s">
        <v>67</v>
      </c>
      <c r="E587" t="s">
        <v>68</v>
      </c>
      <c r="F587">
        <v>1</v>
      </c>
      <c r="G587">
        <v>1</v>
      </c>
      <c r="H587">
        <v>4</v>
      </c>
      <c r="I587" s="6">
        <v>320101001</v>
      </c>
      <c r="J587" t="s">
        <v>72</v>
      </c>
      <c r="K587">
        <f>2213913/1000</f>
        <v>2213.913</v>
      </c>
    </row>
    <row r="588" spans="1:11" x14ac:dyDescent="0.25">
      <c r="A588" t="s">
        <v>125</v>
      </c>
      <c r="B588" s="16">
        <v>1271538</v>
      </c>
      <c r="C588" t="s">
        <v>66</v>
      </c>
      <c r="D588" t="s">
        <v>67</v>
      </c>
      <c r="E588" t="s">
        <v>68</v>
      </c>
      <c r="F588">
        <v>1</v>
      </c>
      <c r="G588">
        <v>1</v>
      </c>
      <c r="H588">
        <v>4</v>
      </c>
      <c r="I588" s="6">
        <v>420105001</v>
      </c>
      <c r="J588" t="s">
        <v>71</v>
      </c>
      <c r="K588">
        <f>3516960/1000</f>
        <v>3516.96</v>
      </c>
    </row>
    <row r="589" spans="1:11" x14ac:dyDescent="0.25">
      <c r="A589" t="s">
        <v>125</v>
      </c>
      <c r="B589" s="16">
        <v>1271538</v>
      </c>
      <c r="C589" t="s">
        <v>66</v>
      </c>
      <c r="D589" t="s">
        <v>67</v>
      </c>
      <c r="E589" t="s">
        <v>68</v>
      </c>
      <c r="F589">
        <v>1</v>
      </c>
      <c r="G589">
        <v>1</v>
      </c>
      <c r="H589">
        <v>1</v>
      </c>
      <c r="I589" s="6">
        <v>420105001</v>
      </c>
      <c r="J589" t="s">
        <v>71</v>
      </c>
      <c r="K589">
        <f>2776080/1000</f>
        <v>2776.08</v>
      </c>
    </row>
    <row r="590" spans="1:11" x14ac:dyDescent="0.25">
      <c r="A590" t="s">
        <v>125</v>
      </c>
      <c r="B590" s="16">
        <v>1271538</v>
      </c>
      <c r="C590" t="s">
        <v>66</v>
      </c>
      <c r="D590" t="s">
        <v>67</v>
      </c>
      <c r="E590" t="s">
        <v>68</v>
      </c>
      <c r="F590">
        <v>1</v>
      </c>
      <c r="G590">
        <v>1</v>
      </c>
      <c r="H590">
        <v>5</v>
      </c>
      <c r="I590" s="6">
        <v>420201001</v>
      </c>
      <c r="J590" t="s">
        <v>70</v>
      </c>
      <c r="K590">
        <f>5324120/1000</f>
        <v>5324.12</v>
      </c>
    </row>
    <row r="591" spans="1:11" x14ac:dyDescent="0.25">
      <c r="A591" t="s">
        <v>125</v>
      </c>
      <c r="B591" s="16">
        <v>1271538</v>
      </c>
      <c r="C591" t="s">
        <v>66</v>
      </c>
      <c r="D591" t="s">
        <v>67</v>
      </c>
      <c r="E591" t="s">
        <v>68</v>
      </c>
      <c r="F591">
        <v>1</v>
      </c>
      <c r="G591">
        <v>1</v>
      </c>
      <c r="H591">
        <v>5</v>
      </c>
      <c r="I591" s="6">
        <v>420105001</v>
      </c>
      <c r="J591" t="s">
        <v>71</v>
      </c>
      <c r="K591">
        <f>503626/1000</f>
        <v>503.62599999999998</v>
      </c>
    </row>
    <row r="592" spans="1:11" x14ac:dyDescent="0.25">
      <c r="A592" t="s">
        <v>125</v>
      </c>
      <c r="B592" s="16">
        <v>1271538</v>
      </c>
      <c r="C592" t="s">
        <v>66</v>
      </c>
      <c r="D592" t="s">
        <v>67</v>
      </c>
      <c r="E592" t="s">
        <v>68</v>
      </c>
      <c r="F592">
        <v>2</v>
      </c>
      <c r="G592">
        <v>1</v>
      </c>
      <c r="H592">
        <v>1</v>
      </c>
      <c r="I592" s="6">
        <v>420201001</v>
      </c>
      <c r="J592" t="s">
        <v>70</v>
      </c>
      <c r="K592">
        <f>4911413/1000</f>
        <v>4911.4129999999996</v>
      </c>
    </row>
    <row r="593" spans="1:11" x14ac:dyDescent="0.25">
      <c r="A593" t="s">
        <v>125</v>
      </c>
      <c r="B593" s="16">
        <v>1271538</v>
      </c>
      <c r="C593" t="s">
        <v>66</v>
      </c>
      <c r="D593" t="s">
        <v>67</v>
      </c>
      <c r="E593" t="s">
        <v>68</v>
      </c>
      <c r="F593">
        <v>2</v>
      </c>
      <c r="G593">
        <v>1</v>
      </c>
      <c r="H593">
        <v>5</v>
      </c>
      <c r="I593" s="6">
        <v>420201001</v>
      </c>
      <c r="J593" t="s">
        <v>70</v>
      </c>
      <c r="K593">
        <f>400000/1000</f>
        <v>400</v>
      </c>
    </row>
    <row r="594" spans="1:11" x14ac:dyDescent="0.25">
      <c r="A594" t="s">
        <v>125</v>
      </c>
      <c r="B594" s="16">
        <v>1271538</v>
      </c>
      <c r="C594" t="s">
        <v>66</v>
      </c>
      <c r="D594" t="s">
        <v>67</v>
      </c>
      <c r="E594" t="s">
        <v>68</v>
      </c>
      <c r="F594">
        <v>2</v>
      </c>
      <c r="G594">
        <v>1</v>
      </c>
      <c r="H594">
        <v>5</v>
      </c>
      <c r="I594" s="6">
        <v>420102004</v>
      </c>
      <c r="J594" t="s">
        <v>76</v>
      </c>
      <c r="K594">
        <f>2584192/1000</f>
        <v>2584.192</v>
      </c>
    </row>
    <row r="595" spans="1:11" x14ac:dyDescent="0.25">
      <c r="A595" t="s">
        <v>125</v>
      </c>
      <c r="B595" s="16">
        <v>1271538</v>
      </c>
      <c r="C595" t="s">
        <v>66</v>
      </c>
      <c r="D595" t="s">
        <v>67</v>
      </c>
      <c r="E595" t="s">
        <v>68</v>
      </c>
      <c r="F595">
        <v>2</v>
      </c>
      <c r="G595">
        <v>1</v>
      </c>
      <c r="H595">
        <v>5</v>
      </c>
      <c r="I595" s="6">
        <v>320101001</v>
      </c>
      <c r="J595" t="s">
        <v>72</v>
      </c>
      <c r="K595">
        <f>1098665/1000</f>
        <v>1098.665</v>
      </c>
    </row>
    <row r="596" spans="1:11" x14ac:dyDescent="0.25">
      <c r="A596" t="s">
        <v>125</v>
      </c>
      <c r="B596" s="16">
        <v>1271538</v>
      </c>
      <c r="C596" t="s">
        <v>66</v>
      </c>
      <c r="D596" t="s">
        <v>67</v>
      </c>
      <c r="E596" t="s">
        <v>68</v>
      </c>
      <c r="F596">
        <v>2</v>
      </c>
      <c r="G596">
        <v>1</v>
      </c>
      <c r="H596">
        <v>5</v>
      </c>
      <c r="I596" s="6">
        <v>420105001</v>
      </c>
      <c r="J596" t="s">
        <v>71</v>
      </c>
      <c r="K596">
        <f>4409346/1000</f>
        <v>4409.3459999999995</v>
      </c>
    </row>
    <row r="597" spans="1:11" x14ac:dyDescent="0.25">
      <c r="A597" t="s">
        <v>126</v>
      </c>
      <c r="B597" s="16">
        <v>1271538</v>
      </c>
      <c r="C597" t="s">
        <v>66</v>
      </c>
      <c r="D597" t="s">
        <v>67</v>
      </c>
      <c r="E597" t="s">
        <v>68</v>
      </c>
      <c r="F597">
        <v>1</v>
      </c>
      <c r="G597">
        <v>1</v>
      </c>
      <c r="H597">
        <v>4</v>
      </c>
      <c r="I597" s="6">
        <v>420201001</v>
      </c>
      <c r="J597" t="s">
        <v>70</v>
      </c>
      <c r="K597">
        <f>2330447/1000</f>
        <v>2330.4470000000001</v>
      </c>
    </row>
    <row r="598" spans="1:11" x14ac:dyDescent="0.25">
      <c r="A598" t="s">
        <v>126</v>
      </c>
      <c r="B598" s="16">
        <v>1271538</v>
      </c>
      <c r="C598" t="s">
        <v>66</v>
      </c>
      <c r="D598" t="s">
        <v>67</v>
      </c>
      <c r="E598" t="s">
        <v>68</v>
      </c>
      <c r="F598">
        <v>1</v>
      </c>
      <c r="G598">
        <v>1</v>
      </c>
      <c r="H598">
        <v>4</v>
      </c>
      <c r="I598" s="6">
        <v>420102004</v>
      </c>
      <c r="J598" t="s">
        <v>76</v>
      </c>
      <c r="K598">
        <f>3017863/1000</f>
        <v>3017.8629999999998</v>
      </c>
    </row>
    <row r="599" spans="1:11" x14ac:dyDescent="0.25">
      <c r="A599" t="s">
        <v>126</v>
      </c>
      <c r="B599" s="16">
        <v>1271538</v>
      </c>
      <c r="C599" t="s">
        <v>66</v>
      </c>
      <c r="D599" t="s">
        <v>67</v>
      </c>
      <c r="E599" t="s">
        <v>68</v>
      </c>
      <c r="F599">
        <v>1</v>
      </c>
      <c r="G599">
        <v>1</v>
      </c>
      <c r="H599">
        <v>4</v>
      </c>
      <c r="I599" s="6">
        <v>320101001</v>
      </c>
      <c r="J599" t="s">
        <v>72</v>
      </c>
      <c r="K599">
        <f>2115345/1000</f>
        <v>2115.3449999999998</v>
      </c>
    </row>
    <row r="600" spans="1:11" x14ac:dyDescent="0.25">
      <c r="A600" t="s">
        <v>126</v>
      </c>
      <c r="B600" s="16">
        <v>1271538</v>
      </c>
      <c r="C600" t="s">
        <v>66</v>
      </c>
      <c r="D600" t="s">
        <v>67</v>
      </c>
      <c r="E600" t="s">
        <v>68</v>
      </c>
      <c r="F600">
        <v>1</v>
      </c>
      <c r="G600">
        <v>1</v>
      </c>
      <c r="H600">
        <v>4</v>
      </c>
      <c r="I600" s="6">
        <v>420105001</v>
      </c>
      <c r="J600" t="s">
        <v>71</v>
      </c>
      <c r="K600">
        <f>2512272/1000</f>
        <v>2512.2719999999999</v>
      </c>
    </row>
    <row r="601" spans="1:11" x14ac:dyDescent="0.25">
      <c r="A601" t="s">
        <v>126</v>
      </c>
      <c r="B601" s="16">
        <v>1271538</v>
      </c>
      <c r="C601" t="s">
        <v>66</v>
      </c>
      <c r="D601" t="s">
        <v>67</v>
      </c>
      <c r="E601" t="s">
        <v>68</v>
      </c>
      <c r="F601">
        <v>1</v>
      </c>
      <c r="G601">
        <v>1</v>
      </c>
      <c r="H601">
        <v>1</v>
      </c>
      <c r="I601" s="6">
        <v>420105001</v>
      </c>
      <c r="J601" t="s">
        <v>71</v>
      </c>
      <c r="K601">
        <f>1418304/1000</f>
        <v>1418.3040000000001</v>
      </c>
    </row>
    <row r="602" spans="1:11" x14ac:dyDescent="0.25">
      <c r="A602" t="s">
        <v>126</v>
      </c>
      <c r="B602" s="16">
        <v>1271538</v>
      </c>
      <c r="C602" t="s">
        <v>66</v>
      </c>
      <c r="D602" t="s">
        <v>67</v>
      </c>
      <c r="E602" t="s">
        <v>68</v>
      </c>
      <c r="F602">
        <v>1</v>
      </c>
      <c r="G602">
        <v>1</v>
      </c>
      <c r="H602">
        <v>5</v>
      </c>
      <c r="I602" s="6">
        <v>420201001</v>
      </c>
      <c r="J602" t="s">
        <v>70</v>
      </c>
      <c r="K602">
        <f>2006773/1000</f>
        <v>2006.7729999999999</v>
      </c>
    </row>
    <row r="603" spans="1:11" x14ac:dyDescent="0.25">
      <c r="A603" t="s">
        <v>126</v>
      </c>
      <c r="B603" s="16">
        <v>1271538</v>
      </c>
      <c r="C603" t="s">
        <v>66</v>
      </c>
      <c r="D603" t="s">
        <v>67</v>
      </c>
      <c r="E603" t="s">
        <v>68</v>
      </c>
      <c r="F603">
        <v>2</v>
      </c>
      <c r="G603">
        <v>1</v>
      </c>
      <c r="H603">
        <v>1</v>
      </c>
      <c r="I603" s="6">
        <v>420201001</v>
      </c>
      <c r="J603" t="s">
        <v>70</v>
      </c>
      <c r="K603">
        <f>4679437/1000</f>
        <v>4679.4369999999999</v>
      </c>
    </row>
    <row r="604" spans="1:11" x14ac:dyDescent="0.25">
      <c r="A604" t="s">
        <v>126</v>
      </c>
      <c r="B604" s="16">
        <v>1271538</v>
      </c>
      <c r="C604" t="s">
        <v>66</v>
      </c>
      <c r="D604" t="s">
        <v>67</v>
      </c>
      <c r="E604" t="s">
        <v>68</v>
      </c>
      <c r="F604">
        <v>2</v>
      </c>
      <c r="G604">
        <v>1</v>
      </c>
      <c r="H604">
        <v>5</v>
      </c>
      <c r="I604" s="6">
        <v>420102004</v>
      </c>
      <c r="J604" t="s">
        <v>76</v>
      </c>
      <c r="K604">
        <f>2312701/1000</f>
        <v>2312.701</v>
      </c>
    </row>
    <row r="605" spans="1:11" x14ac:dyDescent="0.25">
      <c r="A605" t="s">
        <v>126</v>
      </c>
      <c r="B605" s="16">
        <v>1271538</v>
      </c>
      <c r="C605" t="s">
        <v>66</v>
      </c>
      <c r="D605" t="s">
        <v>67</v>
      </c>
      <c r="E605" t="s">
        <v>68</v>
      </c>
      <c r="F605">
        <v>2</v>
      </c>
      <c r="G605">
        <v>1</v>
      </c>
      <c r="H605">
        <v>5</v>
      </c>
      <c r="I605" s="6">
        <v>320101001</v>
      </c>
      <c r="J605" t="s">
        <v>72</v>
      </c>
      <c r="K605">
        <f>1183833/1000</f>
        <v>1183.8330000000001</v>
      </c>
    </row>
    <row r="606" spans="1:11" x14ac:dyDescent="0.25">
      <c r="A606" t="s">
        <v>126</v>
      </c>
      <c r="B606" s="16">
        <v>1271538</v>
      </c>
      <c r="C606" t="s">
        <v>66</v>
      </c>
      <c r="D606" t="s">
        <v>67</v>
      </c>
      <c r="E606" t="s">
        <v>68</v>
      </c>
      <c r="F606">
        <v>2</v>
      </c>
      <c r="G606">
        <v>1</v>
      </c>
      <c r="H606">
        <v>5</v>
      </c>
      <c r="I606" s="6">
        <v>420105001</v>
      </c>
      <c r="J606" t="s">
        <v>71</v>
      </c>
      <c r="K606">
        <f>7421122/1000</f>
        <v>7421.1220000000003</v>
      </c>
    </row>
    <row r="607" spans="1:11" x14ac:dyDescent="0.25">
      <c r="A607" t="s">
        <v>127</v>
      </c>
      <c r="B607" s="16">
        <v>1271538</v>
      </c>
      <c r="C607" t="s">
        <v>66</v>
      </c>
      <c r="D607" t="s">
        <v>67</v>
      </c>
      <c r="E607" t="s">
        <v>68</v>
      </c>
      <c r="F607">
        <v>1</v>
      </c>
      <c r="G607">
        <v>1</v>
      </c>
      <c r="H607">
        <v>4</v>
      </c>
      <c r="I607" s="6">
        <v>420201001</v>
      </c>
      <c r="J607" t="s">
        <v>70</v>
      </c>
      <c r="K607">
        <f>1517109/1000</f>
        <v>1517.1089999999999</v>
      </c>
    </row>
    <row r="608" spans="1:11" x14ac:dyDescent="0.25">
      <c r="A608" t="s">
        <v>127</v>
      </c>
      <c r="B608" s="16">
        <v>1271538</v>
      </c>
      <c r="C608" t="s">
        <v>66</v>
      </c>
      <c r="D608" t="s">
        <v>67</v>
      </c>
      <c r="E608" t="s">
        <v>68</v>
      </c>
      <c r="F608">
        <v>1</v>
      </c>
      <c r="G608">
        <v>1</v>
      </c>
      <c r="H608">
        <v>4</v>
      </c>
      <c r="I608" s="6">
        <v>420102004</v>
      </c>
      <c r="J608" t="s">
        <v>76</v>
      </c>
      <c r="K608">
        <f>899423/1000</f>
        <v>899.423</v>
      </c>
    </row>
    <row r="609" spans="1:11" x14ac:dyDescent="0.25">
      <c r="A609" t="s">
        <v>127</v>
      </c>
      <c r="B609" s="16">
        <v>1271538</v>
      </c>
      <c r="C609" t="s">
        <v>66</v>
      </c>
      <c r="D609" t="s">
        <v>67</v>
      </c>
      <c r="E609" t="s">
        <v>68</v>
      </c>
      <c r="F609">
        <v>1</v>
      </c>
      <c r="G609">
        <v>1</v>
      </c>
      <c r="H609">
        <v>1</v>
      </c>
      <c r="I609" s="6">
        <v>420105001</v>
      </c>
      <c r="J609" t="s">
        <v>71</v>
      </c>
      <c r="K609">
        <f>296087/1000</f>
        <v>296.08699999999999</v>
      </c>
    </row>
    <row r="610" spans="1:11" x14ac:dyDescent="0.25">
      <c r="A610" t="s">
        <v>127</v>
      </c>
      <c r="B610" s="16">
        <v>1271538</v>
      </c>
      <c r="C610" t="s">
        <v>66</v>
      </c>
      <c r="D610" t="s">
        <v>67</v>
      </c>
      <c r="E610" t="s">
        <v>68</v>
      </c>
      <c r="F610">
        <v>1</v>
      </c>
      <c r="G610">
        <v>1</v>
      </c>
      <c r="H610">
        <v>5</v>
      </c>
      <c r="I610" s="6">
        <v>420201001</v>
      </c>
      <c r="J610" t="s">
        <v>70</v>
      </c>
      <c r="K610">
        <f>3590663/1000</f>
        <v>3590.663</v>
      </c>
    </row>
    <row r="611" spans="1:11" x14ac:dyDescent="0.25">
      <c r="A611" t="s">
        <v>127</v>
      </c>
      <c r="B611" s="16">
        <v>1271538</v>
      </c>
      <c r="C611" t="s">
        <v>66</v>
      </c>
      <c r="D611" t="s">
        <v>67</v>
      </c>
      <c r="E611" t="s">
        <v>68</v>
      </c>
      <c r="F611">
        <v>1</v>
      </c>
      <c r="G611">
        <v>1</v>
      </c>
      <c r="H611">
        <v>5</v>
      </c>
      <c r="I611" s="6">
        <v>420102004</v>
      </c>
      <c r="J611" t="s">
        <v>76</v>
      </c>
      <c r="K611">
        <f>715256/1000</f>
        <v>715.25599999999997</v>
      </c>
    </row>
    <row r="612" spans="1:11" x14ac:dyDescent="0.25">
      <c r="A612" t="s">
        <v>127</v>
      </c>
      <c r="B612" s="16">
        <v>1271538</v>
      </c>
      <c r="C612" t="s">
        <v>66</v>
      </c>
      <c r="D612" t="s">
        <v>67</v>
      </c>
      <c r="E612" t="s">
        <v>68</v>
      </c>
      <c r="F612">
        <v>1</v>
      </c>
      <c r="G612">
        <v>1</v>
      </c>
      <c r="H612">
        <v>5</v>
      </c>
      <c r="I612" s="6">
        <v>420105001</v>
      </c>
      <c r="J612" t="s">
        <v>71</v>
      </c>
      <c r="K612">
        <f>2726241/1000</f>
        <v>2726.241</v>
      </c>
    </row>
    <row r="613" spans="1:11" x14ac:dyDescent="0.25">
      <c r="A613" t="s">
        <v>127</v>
      </c>
      <c r="B613" s="16">
        <v>1271538</v>
      </c>
      <c r="C613" t="s">
        <v>66</v>
      </c>
      <c r="D613" t="s">
        <v>67</v>
      </c>
      <c r="E613" t="s">
        <v>68</v>
      </c>
      <c r="F613">
        <v>2</v>
      </c>
      <c r="G613">
        <v>1</v>
      </c>
      <c r="H613">
        <v>1</v>
      </c>
      <c r="I613" s="6">
        <v>420201001</v>
      </c>
      <c r="J613" t="s">
        <v>70</v>
      </c>
      <c r="K613">
        <f>5189030/1000</f>
        <v>5189.03</v>
      </c>
    </row>
    <row r="614" spans="1:11" x14ac:dyDescent="0.25">
      <c r="A614" t="s">
        <v>127</v>
      </c>
      <c r="B614" s="16">
        <v>1271538</v>
      </c>
      <c r="C614" t="s">
        <v>66</v>
      </c>
      <c r="D614" t="s">
        <v>67</v>
      </c>
      <c r="E614" t="s">
        <v>68</v>
      </c>
      <c r="F614">
        <v>2</v>
      </c>
      <c r="G614">
        <v>1</v>
      </c>
      <c r="H614">
        <v>5</v>
      </c>
      <c r="I614" s="6">
        <v>420102004</v>
      </c>
      <c r="J614" t="s">
        <v>76</v>
      </c>
      <c r="K614">
        <f>1993146/1000</f>
        <v>1993.146</v>
      </c>
    </row>
    <row r="615" spans="1:11" x14ac:dyDescent="0.25">
      <c r="A615" t="s">
        <v>127</v>
      </c>
      <c r="B615" s="16">
        <v>1271538</v>
      </c>
      <c r="C615" t="s">
        <v>66</v>
      </c>
      <c r="D615" t="s">
        <v>67</v>
      </c>
      <c r="E615" t="s">
        <v>68</v>
      </c>
      <c r="F615">
        <v>2</v>
      </c>
      <c r="G615">
        <v>1</v>
      </c>
      <c r="H615">
        <v>5</v>
      </c>
      <c r="I615" s="6">
        <v>420105001</v>
      </c>
      <c r="J615" t="s">
        <v>71</v>
      </c>
      <c r="K615">
        <f>5227749/1000</f>
        <v>5227.7489999999998</v>
      </c>
    </row>
    <row r="616" spans="1:11" x14ac:dyDescent="0.25">
      <c r="A616" t="s">
        <v>128</v>
      </c>
      <c r="B616" s="16">
        <v>1271538</v>
      </c>
      <c r="C616" t="s">
        <v>66</v>
      </c>
      <c r="D616" t="s">
        <v>67</v>
      </c>
      <c r="E616" t="s">
        <v>68</v>
      </c>
      <c r="F616">
        <v>1</v>
      </c>
      <c r="G616">
        <v>1</v>
      </c>
      <c r="H616">
        <v>4</v>
      </c>
      <c r="I616" s="6">
        <v>420102004</v>
      </c>
      <c r="J616" t="s">
        <v>76</v>
      </c>
      <c r="K616">
        <f>428036/1000</f>
        <v>428.036</v>
      </c>
    </row>
    <row r="617" spans="1:11" x14ac:dyDescent="0.25">
      <c r="A617" t="s">
        <v>128</v>
      </c>
      <c r="B617" s="16">
        <v>1271538</v>
      </c>
      <c r="C617" t="s">
        <v>66</v>
      </c>
      <c r="D617" t="s">
        <v>67</v>
      </c>
      <c r="E617" t="s">
        <v>68</v>
      </c>
      <c r="F617">
        <v>1</v>
      </c>
      <c r="G617">
        <v>1</v>
      </c>
      <c r="H617">
        <v>5</v>
      </c>
      <c r="I617" s="6">
        <v>420201001</v>
      </c>
      <c r="J617" t="s">
        <v>70</v>
      </c>
      <c r="K617">
        <f>4963563/1000</f>
        <v>4963.5630000000001</v>
      </c>
    </row>
    <row r="618" spans="1:11" x14ac:dyDescent="0.25">
      <c r="A618" t="s">
        <v>128</v>
      </c>
      <c r="B618" s="16">
        <v>1271538</v>
      </c>
      <c r="C618" t="s">
        <v>66</v>
      </c>
      <c r="D618" t="s">
        <v>67</v>
      </c>
      <c r="E618" t="s">
        <v>68</v>
      </c>
      <c r="F618">
        <v>1</v>
      </c>
      <c r="G618">
        <v>1</v>
      </c>
      <c r="H618">
        <v>5</v>
      </c>
      <c r="I618" s="6">
        <v>420102004</v>
      </c>
      <c r="J618" t="s">
        <v>76</v>
      </c>
      <c r="K618">
        <f>501213/1000</f>
        <v>501.21300000000002</v>
      </c>
    </row>
    <row r="619" spans="1:11" x14ac:dyDescent="0.25">
      <c r="A619" t="s">
        <v>128</v>
      </c>
      <c r="B619" s="16">
        <v>1271538</v>
      </c>
      <c r="C619" t="s">
        <v>66</v>
      </c>
      <c r="D619" t="s">
        <v>67</v>
      </c>
      <c r="E619" t="s">
        <v>68</v>
      </c>
      <c r="F619">
        <v>1</v>
      </c>
      <c r="G619">
        <v>1</v>
      </c>
      <c r="H619">
        <v>5</v>
      </c>
      <c r="I619" s="6">
        <v>320101001</v>
      </c>
      <c r="J619" t="s">
        <v>72</v>
      </c>
      <c r="K619">
        <f>600000/1000</f>
        <v>600</v>
      </c>
    </row>
    <row r="620" spans="1:11" x14ac:dyDescent="0.25">
      <c r="A620" t="s">
        <v>128</v>
      </c>
      <c r="B620" s="16">
        <v>1271538</v>
      </c>
      <c r="C620" t="s">
        <v>66</v>
      </c>
      <c r="D620" t="s">
        <v>67</v>
      </c>
      <c r="E620" t="s">
        <v>68</v>
      </c>
      <c r="F620">
        <v>1</v>
      </c>
      <c r="G620">
        <v>1</v>
      </c>
      <c r="H620">
        <v>5</v>
      </c>
      <c r="I620" s="6">
        <v>420105001</v>
      </c>
      <c r="J620" t="s">
        <v>71</v>
      </c>
      <c r="K620">
        <f>4335882/1000</f>
        <v>4335.8819999999996</v>
      </c>
    </row>
    <row r="621" spans="1:11" x14ac:dyDescent="0.25">
      <c r="A621" t="s">
        <v>128</v>
      </c>
      <c r="B621" s="16">
        <v>1271538</v>
      </c>
      <c r="C621" t="s">
        <v>66</v>
      </c>
      <c r="D621" t="s">
        <v>67</v>
      </c>
      <c r="E621" t="s">
        <v>68</v>
      </c>
      <c r="F621">
        <v>2</v>
      </c>
      <c r="G621">
        <v>1</v>
      </c>
      <c r="H621">
        <v>1</v>
      </c>
      <c r="I621" s="6">
        <v>420201001</v>
      </c>
      <c r="J621" t="s">
        <v>70</v>
      </c>
      <c r="K621">
        <f>4837539/1000</f>
        <v>4837.5389999999998</v>
      </c>
    </row>
    <row r="622" spans="1:11" x14ac:dyDescent="0.25">
      <c r="A622" t="s">
        <v>128</v>
      </c>
      <c r="B622" s="16">
        <v>1271538</v>
      </c>
      <c r="C622" t="s">
        <v>66</v>
      </c>
      <c r="D622" t="s">
        <v>67</v>
      </c>
      <c r="E622" t="s">
        <v>68</v>
      </c>
      <c r="F622">
        <v>2</v>
      </c>
      <c r="G622">
        <v>1</v>
      </c>
      <c r="H622">
        <v>5</v>
      </c>
      <c r="I622" s="6">
        <v>420102004</v>
      </c>
      <c r="J622" t="s">
        <v>76</v>
      </c>
      <c r="K622">
        <f>1796708/1000</f>
        <v>1796.7080000000001</v>
      </c>
    </row>
    <row r="623" spans="1:11" x14ac:dyDescent="0.25">
      <c r="A623" t="s">
        <v>128</v>
      </c>
      <c r="B623" s="16">
        <v>1271538</v>
      </c>
      <c r="C623" t="s">
        <v>66</v>
      </c>
      <c r="D623" t="s">
        <v>67</v>
      </c>
      <c r="E623" t="s">
        <v>68</v>
      </c>
      <c r="F623">
        <v>2</v>
      </c>
      <c r="G623">
        <v>1</v>
      </c>
      <c r="H623">
        <v>5</v>
      </c>
      <c r="I623" s="6">
        <v>320101001</v>
      </c>
      <c r="J623" t="s">
        <v>72</v>
      </c>
      <c r="K623">
        <f>2287079/1000</f>
        <v>2287.0790000000002</v>
      </c>
    </row>
    <row r="624" spans="1:11" x14ac:dyDescent="0.25">
      <c r="A624" t="s">
        <v>128</v>
      </c>
      <c r="B624" s="16">
        <v>1271538</v>
      </c>
      <c r="C624" t="s">
        <v>66</v>
      </c>
      <c r="D624" t="s">
        <v>67</v>
      </c>
      <c r="E624" t="s">
        <v>68</v>
      </c>
      <c r="F624">
        <v>2</v>
      </c>
      <c r="G624">
        <v>1</v>
      </c>
      <c r="H624">
        <v>5</v>
      </c>
      <c r="I624" s="6">
        <v>420105001</v>
      </c>
      <c r="J624" t="s">
        <v>71</v>
      </c>
      <c r="K624">
        <f>1191859/1000</f>
        <v>1191.8589999999999</v>
      </c>
    </row>
    <row r="625" spans="1:11" x14ac:dyDescent="0.25">
      <c r="A625" t="s">
        <v>129</v>
      </c>
      <c r="B625" s="16">
        <v>1271538</v>
      </c>
      <c r="C625" t="s">
        <v>66</v>
      </c>
      <c r="D625" t="s">
        <v>67</v>
      </c>
      <c r="E625" t="s">
        <v>68</v>
      </c>
      <c r="F625">
        <v>1</v>
      </c>
      <c r="G625">
        <v>1</v>
      </c>
      <c r="H625">
        <v>4</v>
      </c>
      <c r="I625" s="6">
        <v>420102004</v>
      </c>
      <c r="J625" t="s">
        <v>76</v>
      </c>
      <c r="K625">
        <f>1488206/1000</f>
        <v>1488.2059999999999</v>
      </c>
    </row>
    <row r="626" spans="1:11" x14ac:dyDescent="0.25">
      <c r="A626" t="s">
        <v>129</v>
      </c>
      <c r="B626" s="16">
        <v>1271538</v>
      </c>
      <c r="C626" t="s">
        <v>66</v>
      </c>
      <c r="D626" t="s">
        <v>67</v>
      </c>
      <c r="E626" t="s">
        <v>68</v>
      </c>
      <c r="F626">
        <v>1</v>
      </c>
      <c r="G626">
        <v>1</v>
      </c>
      <c r="H626">
        <v>4</v>
      </c>
      <c r="I626" s="6">
        <v>320101001</v>
      </c>
      <c r="J626" t="s">
        <v>72</v>
      </c>
      <c r="K626">
        <f>3250528/1000</f>
        <v>3250.5279999999998</v>
      </c>
    </row>
    <row r="627" spans="1:11" x14ac:dyDescent="0.25">
      <c r="A627" t="s">
        <v>129</v>
      </c>
      <c r="B627" s="16">
        <v>1271538</v>
      </c>
      <c r="C627" t="s">
        <v>66</v>
      </c>
      <c r="D627" t="s">
        <v>67</v>
      </c>
      <c r="E627" t="s">
        <v>68</v>
      </c>
      <c r="F627">
        <v>1</v>
      </c>
      <c r="G627">
        <v>1</v>
      </c>
      <c r="H627">
        <v>4</v>
      </c>
      <c r="I627" s="6">
        <v>420105001</v>
      </c>
      <c r="J627" t="s">
        <v>71</v>
      </c>
      <c r="K627">
        <f>1793222/1000</f>
        <v>1793.222</v>
      </c>
    </row>
    <row r="628" spans="1:11" x14ac:dyDescent="0.25">
      <c r="A628" t="s">
        <v>129</v>
      </c>
      <c r="B628" s="16">
        <v>1271538</v>
      </c>
      <c r="C628" t="s">
        <v>66</v>
      </c>
      <c r="D628" t="s">
        <v>67</v>
      </c>
      <c r="E628" t="s">
        <v>68</v>
      </c>
      <c r="F628">
        <v>1</v>
      </c>
      <c r="G628">
        <v>1</v>
      </c>
      <c r="H628">
        <v>5</v>
      </c>
      <c r="I628" s="6">
        <v>420201001</v>
      </c>
      <c r="J628" t="s">
        <v>70</v>
      </c>
      <c r="K628">
        <f>7328028/1000</f>
        <v>7328.0280000000002</v>
      </c>
    </row>
    <row r="629" spans="1:11" x14ac:dyDescent="0.25">
      <c r="A629" t="s">
        <v>129</v>
      </c>
      <c r="B629" s="16">
        <v>1271538</v>
      </c>
      <c r="C629" t="s">
        <v>66</v>
      </c>
      <c r="D629" t="s">
        <v>67</v>
      </c>
      <c r="E629" t="s">
        <v>68</v>
      </c>
      <c r="F629">
        <v>1</v>
      </c>
      <c r="G629">
        <v>1</v>
      </c>
      <c r="H629">
        <v>5</v>
      </c>
      <c r="I629" s="6">
        <v>320101001</v>
      </c>
      <c r="J629" t="s">
        <v>72</v>
      </c>
      <c r="K629">
        <f>894571/1000</f>
        <v>894.57100000000003</v>
      </c>
    </row>
    <row r="630" spans="1:11" x14ac:dyDescent="0.25">
      <c r="A630" t="s">
        <v>129</v>
      </c>
      <c r="B630" s="16">
        <v>1271538</v>
      </c>
      <c r="C630" t="s">
        <v>66</v>
      </c>
      <c r="D630" t="s">
        <v>67</v>
      </c>
      <c r="E630" t="s">
        <v>68</v>
      </c>
      <c r="F630">
        <v>1</v>
      </c>
      <c r="G630">
        <v>1</v>
      </c>
      <c r="H630">
        <v>5</v>
      </c>
      <c r="I630" s="6">
        <v>420105001</v>
      </c>
      <c r="J630" t="s">
        <v>71</v>
      </c>
      <c r="K630">
        <f>5403614/1000</f>
        <v>5403.6139999999996</v>
      </c>
    </row>
    <row r="631" spans="1:11" x14ac:dyDescent="0.25">
      <c r="A631" t="s">
        <v>129</v>
      </c>
      <c r="B631" s="16">
        <v>1271538</v>
      </c>
      <c r="C631" t="s">
        <v>66</v>
      </c>
      <c r="D631" t="s">
        <v>67</v>
      </c>
      <c r="E631" t="s">
        <v>68</v>
      </c>
      <c r="F631">
        <v>2</v>
      </c>
      <c r="G631">
        <v>1</v>
      </c>
      <c r="H631">
        <v>1</v>
      </c>
      <c r="I631" s="6">
        <v>420201001</v>
      </c>
      <c r="J631" t="s">
        <v>70</v>
      </c>
      <c r="K631">
        <f>7086311/1000</f>
        <v>7086.3109999999997</v>
      </c>
    </row>
    <row r="632" spans="1:11" x14ac:dyDescent="0.25">
      <c r="A632" t="s">
        <v>129</v>
      </c>
      <c r="B632" s="16">
        <v>1271538</v>
      </c>
      <c r="C632" t="s">
        <v>66</v>
      </c>
      <c r="D632" t="s">
        <v>67</v>
      </c>
      <c r="E632" t="s">
        <v>68</v>
      </c>
      <c r="F632">
        <v>2</v>
      </c>
      <c r="G632">
        <v>1</v>
      </c>
      <c r="H632">
        <v>5</v>
      </c>
      <c r="I632" s="6">
        <v>420102004</v>
      </c>
      <c r="J632" t="s">
        <v>76</v>
      </c>
      <c r="K632">
        <f>399326/1000</f>
        <v>399.32600000000002</v>
      </c>
    </row>
    <row r="633" spans="1:11" x14ac:dyDescent="0.25">
      <c r="A633" t="s">
        <v>129</v>
      </c>
      <c r="B633" s="16">
        <v>1271538</v>
      </c>
      <c r="C633" t="s">
        <v>66</v>
      </c>
      <c r="D633" t="s">
        <v>67</v>
      </c>
      <c r="E633" t="s">
        <v>68</v>
      </c>
      <c r="F633">
        <v>2</v>
      </c>
      <c r="G633">
        <v>1</v>
      </c>
      <c r="H633">
        <v>5</v>
      </c>
      <c r="I633" s="6">
        <v>320101001</v>
      </c>
      <c r="J633" t="s">
        <v>72</v>
      </c>
      <c r="K633">
        <f>4256593/1000</f>
        <v>4256.5929999999998</v>
      </c>
    </row>
    <row r="634" spans="1:11" x14ac:dyDescent="0.25">
      <c r="A634" t="s">
        <v>129</v>
      </c>
      <c r="B634" s="16">
        <v>1271538</v>
      </c>
      <c r="C634" t="s">
        <v>66</v>
      </c>
      <c r="D634" t="s">
        <v>67</v>
      </c>
      <c r="E634" t="s">
        <v>68</v>
      </c>
      <c r="F634">
        <v>2</v>
      </c>
      <c r="G634">
        <v>1</v>
      </c>
      <c r="H634">
        <v>5</v>
      </c>
      <c r="I634" s="6">
        <v>420105001</v>
      </c>
      <c r="J634" t="s">
        <v>71</v>
      </c>
      <c r="K634">
        <f>8094542/1000</f>
        <v>8094.5420000000004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2026-04-10T17:18:33Z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